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2855" windowHeight="6825" firstSheet="1" activeTab="1"/>
  </bookViews>
  <sheets>
    <sheet name="POPULATION MEAN" sheetId="9" r:id="rId1"/>
    <sheet name="CONFIDENCE INTERVALS" sheetId="10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0"/>
  <c r="B6"/>
  <c r="J13" i="9"/>
  <c r="F7"/>
  <c r="C7"/>
  <c r="E11" i="10" l="1"/>
  <c r="C43" s="1"/>
  <c r="E15"/>
  <c r="E14"/>
  <c r="E13"/>
  <c r="C9" i="9"/>
  <c r="F5"/>
  <c r="F6"/>
  <c r="F4"/>
  <c r="D4"/>
  <c r="D5" s="1"/>
  <c r="J10" l="1"/>
  <c r="J11" s="1"/>
  <c r="E12" i="10" s="1"/>
  <c r="E5" i="9"/>
  <c r="D6"/>
  <c r="E4"/>
  <c r="C34" i="10" l="1"/>
  <c r="C30"/>
  <c r="C39"/>
  <c r="E6" i="9"/>
  <c r="E7" l="1"/>
  <c r="J9" s="1"/>
  <c r="E10" i="10" s="1"/>
  <c r="C25" l="1"/>
  <c r="C21"/>
</calcChain>
</file>

<file path=xl/sharedStrings.xml><?xml version="1.0" encoding="utf-8"?>
<sst xmlns="http://schemas.openxmlformats.org/spreadsheetml/2006/main" count="55" uniqueCount="40">
  <si>
    <t>FREQUENCY</t>
  </si>
  <si>
    <t>C Fi</t>
  </si>
  <si>
    <t>Xi Fi</t>
  </si>
  <si>
    <t>Xi^2*Fi</t>
  </si>
  <si>
    <t>Xi</t>
  </si>
  <si>
    <t>Mean</t>
  </si>
  <si>
    <t>var =</t>
  </si>
  <si>
    <t xml:space="preserve"> =sum(Fi*Xi^2)/sum(Fi)</t>
  </si>
  <si>
    <t>=</t>
  </si>
  <si>
    <t xml:space="preserve">sd = </t>
  </si>
  <si>
    <t xml:space="preserve"> =sqrt(var)</t>
  </si>
  <si>
    <t>mode =</t>
  </si>
  <si>
    <t>observation occuring maximum number of times (that is with max freq.)</t>
  </si>
  <si>
    <t xml:space="preserve">median = </t>
  </si>
  <si>
    <t>Mode is 1, max frequency of 14</t>
  </si>
  <si>
    <t>What is the best estimate of Population Mean:</t>
  </si>
  <si>
    <t>Sd</t>
  </si>
  <si>
    <t>z(0.05/2) =</t>
  </si>
  <si>
    <t>z(0.10/2) =</t>
  </si>
  <si>
    <t>z(0.02/2)=</t>
  </si>
  <si>
    <t>95% Confidence interval</t>
  </si>
  <si>
    <t>mean - z(a/2)*(sd/sqrt(n))</t>
  </si>
  <si>
    <t>mean + z(a/2)*(sd/sqrt(n))</t>
  </si>
  <si>
    <t>90% Confidence interval</t>
  </si>
  <si>
    <t>98% Confidence interval</t>
  </si>
  <si>
    <t>Lower</t>
  </si>
  <si>
    <t>Upper</t>
  </si>
  <si>
    <t>FREQUENCY TABLE FOR REASON FOR PARTICIPATING THE ONE-MONTH PROGRAM</t>
  </si>
  <si>
    <t>REASON:</t>
  </si>
  <si>
    <t>TO DECREASE BODY WEIGHT</t>
  </si>
  <si>
    <t>TO IMPROVE OVERALL HEALTH</t>
  </si>
  <si>
    <t>FOR SHEER ENJOYMENT</t>
  </si>
  <si>
    <t>Maximum frequency=23</t>
  </si>
  <si>
    <t>(10.16 and 13.17)</t>
  </si>
  <si>
    <t>(11.21 and 12.13)</t>
  </si>
  <si>
    <t>(11.02 and 12.56)</t>
  </si>
  <si>
    <t>Interpretation of the confidence intervals</t>
  </si>
  <si>
    <t>The level of confidence is 90% when the estimated population mean number falls in the following interval</t>
  </si>
  <si>
    <t>The level of confidence is 95% when the estimated population mean number falls in the following interval</t>
  </si>
  <si>
    <t>The level of confidence is 98% when the estimated population mean number falls in the following interval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</si>
</sst>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0" xfId="0" applyFont="1" applyFill="1" applyBorder="1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Fill="1"/>
    <xf numFmtId="0" fontId="0" fillId="0" borderId="0" xfId="0" applyFont="1" applyFill="1" applyBorder="1"/>
    <xf numFmtId="164" fontId="0" fillId="0" borderId="0" xfId="0" applyNumberFormat="1"/>
    <xf numFmtId="2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3"/>
  <sheetViews>
    <sheetView workbookViewId="0">
      <selection activeCell="C4" sqref="C4"/>
    </sheetView>
  </sheetViews>
  <sheetFormatPr defaultRowHeight="15"/>
  <cols>
    <col min="1" max="1" width="37.5703125" customWidth="1"/>
    <col min="2" max="2" width="2.85546875" customWidth="1"/>
    <col min="3" max="3" width="11.42578125" bestFit="1" customWidth="1"/>
  </cols>
  <sheetData>
    <row r="2" spans="1:13">
      <c r="A2" s="11" t="s">
        <v>27</v>
      </c>
      <c r="B2" s="11"/>
      <c r="C2" s="11"/>
      <c r="D2" s="11"/>
      <c r="E2" s="11"/>
      <c r="F2" s="11"/>
    </row>
    <row r="3" spans="1:13">
      <c r="A3" s="3" t="s">
        <v>28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3</v>
      </c>
    </row>
    <row r="4" spans="1:13">
      <c r="A4" s="3" t="s">
        <v>29</v>
      </c>
      <c r="B4" s="2">
        <v>1</v>
      </c>
      <c r="C4" s="2">
        <v>23</v>
      </c>
      <c r="D4" s="2">
        <f>C4</f>
        <v>23</v>
      </c>
      <c r="E4" s="2">
        <f>B4*D4</f>
        <v>23</v>
      </c>
      <c r="F4" s="2">
        <f>B4^2*C4</f>
        <v>23</v>
      </c>
    </row>
    <row r="5" spans="1:13">
      <c r="A5" s="3" t="s">
        <v>30</v>
      </c>
      <c r="B5" s="2">
        <v>2</v>
      </c>
      <c r="C5" s="2">
        <v>7</v>
      </c>
      <c r="D5" s="2">
        <f>C5+D4</f>
        <v>30</v>
      </c>
      <c r="E5" s="2">
        <f t="shared" ref="E5:E6" si="0">B5*D5</f>
        <v>60</v>
      </c>
      <c r="F5" s="2">
        <f t="shared" ref="F5:F6" si="1">B5^2*C5</f>
        <v>28</v>
      </c>
    </row>
    <row r="6" spans="1:13">
      <c r="A6" s="3" t="s">
        <v>31</v>
      </c>
      <c r="B6" s="2">
        <v>3</v>
      </c>
      <c r="C6" s="2">
        <v>5</v>
      </c>
      <c r="D6" s="2">
        <f t="shared" ref="D6" si="2">C6+D5</f>
        <v>35</v>
      </c>
      <c r="E6" s="2">
        <f t="shared" si="0"/>
        <v>105</v>
      </c>
      <c r="F6" s="2">
        <f t="shared" si="1"/>
        <v>45</v>
      </c>
    </row>
    <row r="7" spans="1:13">
      <c r="A7" s="2"/>
      <c r="B7" s="2"/>
      <c r="C7" s="2">
        <f>SUM(C4:C6)</f>
        <v>35</v>
      </c>
      <c r="D7" s="2"/>
      <c r="E7" s="2">
        <f>SUM(E4:E6)</f>
        <v>188</v>
      </c>
      <c r="F7" s="2">
        <f>SUM(F4:F6)</f>
        <v>96</v>
      </c>
    </row>
    <row r="9" spans="1:13">
      <c r="A9" s="4" t="s">
        <v>5</v>
      </c>
      <c r="B9" t="s">
        <v>8</v>
      </c>
      <c r="C9" s="5" t="str">
        <f>"sum"&amp;E1&amp;" / sum Fi"</f>
        <v>sum / sum Fi</v>
      </c>
      <c r="J9" s="7">
        <f>E7/C7</f>
        <v>5.371428571428571</v>
      </c>
    </row>
    <row r="10" spans="1:13">
      <c r="A10" s="5" t="s">
        <v>6</v>
      </c>
      <c r="B10" s="5" t="s">
        <v>7</v>
      </c>
      <c r="J10" s="7">
        <f>F7/C7</f>
        <v>2.7428571428571429</v>
      </c>
    </row>
    <row r="11" spans="1:13">
      <c r="A11" s="5" t="s">
        <v>9</v>
      </c>
      <c r="B11" s="5" t="s">
        <v>10</v>
      </c>
      <c r="J11" s="7">
        <f>SQRT(J10)</f>
        <v>1.65615734242165</v>
      </c>
    </row>
    <row r="12" spans="1:13">
      <c r="A12" s="5" t="s">
        <v>11</v>
      </c>
      <c r="B12" s="5" t="s">
        <v>12</v>
      </c>
      <c r="J12" s="7" t="s">
        <v>14</v>
      </c>
      <c r="K12" s="12" t="s">
        <v>32</v>
      </c>
      <c r="L12" s="12"/>
      <c r="M12" s="12"/>
    </row>
    <row r="13" spans="1:13">
      <c r="A13" s="6" t="s">
        <v>13</v>
      </c>
      <c r="J13" s="1">
        <f>(2+2)/2</f>
        <v>2</v>
      </c>
    </row>
  </sheetData>
  <mergeCells count="2">
    <mergeCell ref="A2:F2"/>
    <mergeCell ref="K12:M12"/>
  </mergeCells>
  <conditionalFormatting sqref="J9:J12">
    <cfRule type="dataBar" priority="1">
      <dataBar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{83C26F89-D8A0-4D1E-ABFE-A562DB161AF8}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3C26F89-D8A0-4D1E-ABFE-A562DB161A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J9:J12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2:K48"/>
  <sheetViews>
    <sheetView tabSelected="1" workbookViewId="0">
      <selection activeCell="F22" sqref="F22"/>
    </sheetView>
  </sheetViews>
  <sheetFormatPr defaultRowHeight="15"/>
  <cols>
    <col min="2" max="2" width="27.5703125" customWidth="1"/>
    <col min="3" max="3" width="16.140625" customWidth="1"/>
    <col min="4" max="4" width="11.7109375" bestFit="1" customWidth="1"/>
    <col min="5" max="5" width="9.140625" style="9"/>
  </cols>
  <sheetData>
    <row r="2" spans="1:6">
      <c r="A2" s="11" t="s">
        <v>27</v>
      </c>
      <c r="B2" s="11"/>
      <c r="C2" s="11"/>
      <c r="D2" s="11"/>
      <c r="E2" s="11"/>
      <c r="F2" s="11"/>
    </row>
    <row r="3" spans="1:6">
      <c r="B3" s="3" t="s">
        <v>28</v>
      </c>
      <c r="C3" s="3" t="s">
        <v>4</v>
      </c>
      <c r="D3" s="3" t="s">
        <v>0</v>
      </c>
    </row>
    <row r="4" spans="1:6">
      <c r="B4" s="3" t="s">
        <v>29</v>
      </c>
      <c r="C4" s="2">
        <v>1</v>
      </c>
      <c r="D4" s="2">
        <v>23</v>
      </c>
    </row>
    <row r="5" spans="1:6">
      <c r="B5" s="3" t="s">
        <v>30</v>
      </c>
      <c r="C5" s="2">
        <v>2</v>
      </c>
      <c r="D5" s="2">
        <v>7</v>
      </c>
    </row>
    <row r="6" spans="1:6">
      <c r="B6" s="3" t="str">
        <f>'POPULATION MEAN'!$A$6</f>
        <v>FOR SHEER ENJOYMENT</v>
      </c>
      <c r="C6" s="2">
        <v>3</v>
      </c>
      <c r="D6" s="2">
        <v>5</v>
      </c>
    </row>
    <row r="7" spans="1:6">
      <c r="B7" s="2"/>
      <c r="C7" s="2"/>
      <c r="D7" s="2">
        <f>SUM(D4:D6)</f>
        <v>35</v>
      </c>
    </row>
    <row r="10" spans="1:6">
      <c r="A10">
        <v>1</v>
      </c>
      <c r="B10" t="s">
        <v>15</v>
      </c>
      <c r="E10" s="9">
        <f>'POPULATION MEAN'!J9</f>
        <v>5.371428571428571</v>
      </c>
    </row>
    <row r="11" spans="1:6">
      <c r="A11">
        <v>2</v>
      </c>
      <c r="B11" t="s">
        <v>5</v>
      </c>
      <c r="E11" s="9">
        <f>AVERAGE(D4:D6)</f>
        <v>11.666666666666666</v>
      </c>
    </row>
    <row r="12" spans="1:6">
      <c r="B12" t="s">
        <v>16</v>
      </c>
      <c r="E12" s="9">
        <f>'POPULATION MEAN'!J11</f>
        <v>1.65615734242165</v>
      </c>
    </row>
    <row r="13" spans="1:6">
      <c r="B13" s="8" t="s">
        <v>17</v>
      </c>
      <c r="E13" s="9">
        <f>NORMSINV(1-0.05/2)</f>
        <v>1.9599639845400536</v>
      </c>
    </row>
    <row r="14" spans="1:6">
      <c r="B14" s="8" t="s">
        <v>18</v>
      </c>
      <c r="E14" s="9">
        <f>NORMSINV(1-0.1/2)</f>
        <v>1.6448536269514715</v>
      </c>
    </row>
    <row r="15" spans="1:6">
      <c r="B15" s="8" t="s">
        <v>19</v>
      </c>
      <c r="E15" s="9">
        <f>NORMSINV(1-0.02/2)</f>
        <v>2.3263478740408408</v>
      </c>
    </row>
    <row r="17" spans="2:4">
      <c r="B17" s="4" t="s">
        <v>20</v>
      </c>
      <c r="C17" s="5"/>
      <c r="D17" s="5"/>
    </row>
    <row r="18" spans="2:4">
      <c r="B18" s="5"/>
      <c r="C18" s="5"/>
      <c r="D18" s="5"/>
    </row>
    <row r="19" spans="2:4">
      <c r="B19" s="5" t="s">
        <v>25</v>
      </c>
      <c r="C19" s="5" t="s">
        <v>21</v>
      </c>
      <c r="D19" s="5"/>
    </row>
    <row r="20" spans="2:4">
      <c r="B20" s="5"/>
      <c r="C20" s="5"/>
      <c r="D20" s="5"/>
    </row>
    <row r="21" spans="2:4">
      <c r="B21" s="5"/>
      <c r="C21" s="10">
        <f>E11-(E10*E12/SQRT(35))</f>
        <v>10.162979902117319</v>
      </c>
      <c r="D21" s="5"/>
    </row>
    <row r="22" spans="2:4">
      <c r="B22" s="5"/>
      <c r="C22" s="5"/>
      <c r="D22" s="5"/>
    </row>
    <row r="23" spans="2:4">
      <c r="B23" s="8" t="s">
        <v>26</v>
      </c>
      <c r="C23" s="5" t="s">
        <v>22</v>
      </c>
      <c r="D23" s="5"/>
    </row>
    <row r="24" spans="2:4">
      <c r="B24" s="5"/>
      <c r="C24" s="5"/>
      <c r="D24" s="5"/>
    </row>
    <row r="25" spans="2:4">
      <c r="B25" s="5"/>
      <c r="C25" s="10">
        <f>E11+(E10*E12/SQRT(35))</f>
        <v>13.170353431216013</v>
      </c>
      <c r="D25" s="5"/>
    </row>
    <row r="26" spans="2:4">
      <c r="B26" s="5"/>
      <c r="C26" s="5"/>
      <c r="D26" s="5"/>
    </row>
    <row r="27" spans="2:4">
      <c r="B27" s="4" t="s">
        <v>23</v>
      </c>
      <c r="C27" s="5"/>
      <c r="D27" s="5"/>
    </row>
    <row r="28" spans="2:4">
      <c r="B28" s="5" t="s">
        <v>25</v>
      </c>
      <c r="C28" s="5" t="s">
        <v>21</v>
      </c>
      <c r="D28" s="5"/>
    </row>
    <row r="29" spans="2:4">
      <c r="B29" s="5"/>
      <c r="C29" s="5"/>
      <c r="D29" s="5"/>
    </row>
    <row r="30" spans="2:4">
      <c r="B30" s="5"/>
      <c r="C30" s="10">
        <f>E11-(1.64*E12/SQRT(35))</f>
        <v>11.207562303447876</v>
      </c>
      <c r="D30" s="5"/>
    </row>
    <row r="31" spans="2:4">
      <c r="B31" s="5"/>
      <c r="C31" s="5"/>
      <c r="D31" s="5"/>
    </row>
    <row r="32" spans="2:4">
      <c r="B32" s="8" t="s">
        <v>26</v>
      </c>
      <c r="C32" s="5" t="s">
        <v>22</v>
      </c>
      <c r="D32" s="5"/>
    </row>
    <row r="33" spans="2:11">
      <c r="B33" s="5"/>
      <c r="C33" s="5"/>
      <c r="D33" s="5"/>
    </row>
    <row r="34" spans="2:11">
      <c r="B34" s="5"/>
      <c r="C34" s="10">
        <f>E11+(E14*E12/SQRT(35))</f>
        <v>12.127129762392077</v>
      </c>
      <c r="D34" s="5"/>
    </row>
    <row r="35" spans="2:11">
      <c r="B35" s="5"/>
      <c r="C35" s="5"/>
      <c r="D35" s="5"/>
    </row>
    <row r="36" spans="2:11">
      <c r="B36" s="4" t="s">
        <v>24</v>
      </c>
      <c r="C36" s="5"/>
      <c r="D36" s="5"/>
    </row>
    <row r="37" spans="2:11">
      <c r="B37" s="5" t="s">
        <v>25</v>
      </c>
      <c r="C37" s="5" t="s">
        <v>21</v>
      </c>
      <c r="D37" s="5"/>
    </row>
    <row r="38" spans="2:11">
      <c r="B38" s="5"/>
      <c r="C38" s="5"/>
      <c r="D38" s="5"/>
    </row>
    <row r="39" spans="2:11">
      <c r="B39" s="5"/>
      <c r="C39" s="10">
        <f>E11-(E15*E12/SQRT(35))</f>
        <v>11.015424923168553</v>
      </c>
      <c r="D39" s="5"/>
    </row>
    <row r="40" spans="2:11">
      <c r="B40" s="5"/>
      <c r="C40" s="5"/>
      <c r="D40" s="5"/>
    </row>
    <row r="41" spans="2:11">
      <c r="B41" s="8" t="s">
        <v>26</v>
      </c>
      <c r="C41" s="5" t="s">
        <v>22</v>
      </c>
      <c r="D41" s="5"/>
    </row>
    <row r="42" spans="2:11">
      <c r="B42" s="5"/>
      <c r="C42" s="5"/>
      <c r="D42" s="5"/>
    </row>
    <row r="43" spans="2:11">
      <c r="B43" s="5"/>
      <c r="C43" s="10">
        <f>E11+(2.33*2.26/SQRT(35))</f>
        <v>12.55674932157655</v>
      </c>
      <c r="D43" s="5"/>
    </row>
    <row r="44" spans="2:11">
      <c r="B44" s="5"/>
      <c r="C44" s="10"/>
      <c r="D44" s="5"/>
    </row>
    <row r="45" spans="2:11">
      <c r="B45" s="12" t="s">
        <v>36</v>
      </c>
      <c r="C45" s="12"/>
    </row>
    <row r="46" spans="2:11">
      <c r="B46" s="13" t="s">
        <v>37</v>
      </c>
      <c r="C46" s="13"/>
      <c r="D46" s="13"/>
      <c r="E46" s="13"/>
      <c r="F46" s="13"/>
      <c r="G46" s="13"/>
      <c r="H46" s="13"/>
      <c r="I46" s="13"/>
      <c r="K46" t="s">
        <v>33</v>
      </c>
    </row>
    <row r="47" spans="2:11">
      <c r="B47" s="13" t="s">
        <v>38</v>
      </c>
      <c r="C47" s="13"/>
      <c r="D47" s="13"/>
      <c r="E47" s="13"/>
      <c r="F47" s="13"/>
      <c r="G47" s="13"/>
      <c r="H47" s="13"/>
      <c r="I47" s="13"/>
      <c r="K47" t="s">
        <v>34</v>
      </c>
    </row>
    <row r="48" spans="2:11">
      <c r="B48" s="13" t="s">
        <v>39</v>
      </c>
      <c r="C48" s="13"/>
      <c r="D48" s="13"/>
      <c r="E48" s="13"/>
      <c r="F48" s="13"/>
      <c r="G48" s="13"/>
      <c r="H48" s="13"/>
      <c r="I48" s="13"/>
      <c r="K48" t="s">
        <v>35</v>
      </c>
    </row>
  </sheetData>
  <mergeCells count="5">
    <mergeCell ref="A2:F2"/>
    <mergeCell ref="B45:C45"/>
    <mergeCell ref="B46:I46"/>
    <mergeCell ref="B47:I47"/>
    <mergeCell ref="B48:I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POPULATION MEAN</vt:lpstr>
      <vt:lpstr>CONFIDENCE INTERVALS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Bredehoeft</dc:creator>
  <cp:lastModifiedBy>cmaso_000</cp:lastModifiedBy>
  <dcterms:created xsi:type="dcterms:W3CDTF">2018-04-05T16:15:52Z</dcterms:created>
  <dcterms:modified xsi:type="dcterms:W3CDTF">2021-09-30T07:47:44Z</dcterms:modified>
</cp:coreProperties>
</file>